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Приложение 1" sheetId="1" r:id="rId1"/>
    <sheet name="Приложение 2" sheetId="4" r:id="rId2"/>
    <sheet name="Приложение 3" sheetId="2" r:id="rId3"/>
    <sheet name="Прил 1 стоки" sheetId="6" r:id="rId4"/>
    <sheet name="Прил 2 стоки" sheetId="7" r:id="rId5"/>
    <sheet name="Прил 3 стоки" sheetId="5" r:id="rId6"/>
  </sheets>
  <definedNames>
    <definedName name="_xlnm.Print_Area" localSheetId="4">'Прил 2 стоки'!$A$1:$W$20</definedName>
    <definedName name="_xlnm.Print_Area" localSheetId="0">'Приложение 1'!$A$1:$Z$17</definedName>
    <definedName name="_xlnm.Print_Area" localSheetId="1">'Приложение 2'!$A$1:$W$15</definedName>
    <definedName name="_xlnm.Print_Area" localSheetId="2">'Приложение 3'!$A$1:$Z$18</definedName>
  </definedNames>
  <calcPr calcId="152511"/>
</workbook>
</file>

<file path=xl/calcChain.xml><?xml version="1.0" encoding="utf-8"?>
<calcChain xmlns="http://schemas.openxmlformats.org/spreadsheetml/2006/main">
  <c r="Y11" i="6" l="1"/>
  <c r="Z11" i="6"/>
  <c r="V9" i="7"/>
  <c r="S9" i="7"/>
  <c r="Q9" i="7"/>
  <c r="N9" i="7"/>
  <c r="D9" i="7"/>
  <c r="Z10" i="6"/>
  <c r="Y10" i="6"/>
  <c r="R10" i="6"/>
  <c r="Y11" i="7"/>
  <c r="W10" i="7"/>
  <c r="V10" i="7"/>
  <c r="T10" i="7"/>
  <c r="S10" i="7"/>
  <c r="M10" i="7"/>
  <c r="L10" i="7"/>
  <c r="J10" i="7"/>
  <c r="I10" i="7"/>
  <c r="H10" i="7"/>
  <c r="F10" i="7"/>
  <c r="E10" i="7"/>
  <c r="D10" i="7"/>
  <c r="C10" i="7"/>
  <c r="U9" i="7"/>
  <c r="U10" i="7" s="1"/>
  <c r="R9" i="7"/>
  <c r="R10" i="7" s="1"/>
  <c r="O9" i="7"/>
  <c r="O10" i="7" s="1"/>
  <c r="N10" i="7"/>
  <c r="K9" i="7"/>
  <c r="K10" i="7" s="1"/>
  <c r="Q10" i="7"/>
  <c r="X11" i="6"/>
  <c r="W11" i="6"/>
  <c r="V11" i="6"/>
  <c r="U11" i="6"/>
  <c r="T11" i="6"/>
  <c r="S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R11" i="6"/>
  <c r="P9" i="7" l="1"/>
  <c r="P10" i="7" s="1"/>
  <c r="G10" i="7"/>
  <c r="Y11" i="4"/>
  <c r="W10" i="4" l="1"/>
  <c r="V10" i="4"/>
  <c r="T10" i="4"/>
  <c r="S10" i="4"/>
  <c r="U9" i="4"/>
  <c r="U10" i="4" s="1"/>
  <c r="K9" i="4"/>
  <c r="P9" i="4" s="1"/>
  <c r="O9" i="4"/>
  <c r="O10" i="4" s="1"/>
  <c r="R9" i="4"/>
  <c r="N9" i="4"/>
  <c r="N10" i="4" s="1"/>
  <c r="I10" i="4"/>
  <c r="D11" i="1"/>
  <c r="J10" i="4"/>
  <c r="G9" i="4"/>
  <c r="Q9" i="4" s="1"/>
  <c r="D10" i="4"/>
  <c r="M10" i="4"/>
  <c r="H10" i="4"/>
  <c r="F10" i="4"/>
  <c r="E10" i="4"/>
  <c r="C10" i="4"/>
  <c r="Z10" i="1"/>
  <c r="Y10" i="1"/>
  <c r="R10" i="1"/>
  <c r="Q11" i="1"/>
  <c r="P11" i="1"/>
  <c r="O11" i="1"/>
  <c r="N11" i="1"/>
  <c r="M11" i="1"/>
  <c r="L11" i="1"/>
  <c r="E11" i="1"/>
  <c r="Z11" i="1" s="1"/>
  <c r="F11" i="1"/>
  <c r="G11" i="1"/>
  <c r="H11" i="1"/>
  <c r="I11" i="1"/>
  <c r="J11" i="1"/>
  <c r="K11" i="1"/>
  <c r="S11" i="1"/>
  <c r="T11" i="1"/>
  <c r="U11" i="1"/>
  <c r="V11" i="1"/>
  <c r="W11" i="1"/>
  <c r="X11" i="1"/>
  <c r="C11" i="1"/>
  <c r="Y11" i="1" l="1"/>
  <c r="K10" i="4"/>
  <c r="P10" i="4"/>
  <c r="Q10" i="4"/>
  <c r="R10" i="4"/>
  <c r="L10" i="4"/>
  <c r="G10" i="4"/>
  <c r="R11" i="1"/>
</calcChain>
</file>

<file path=xl/sharedStrings.xml><?xml version="1.0" encoding="utf-8"?>
<sst xmlns="http://schemas.openxmlformats.org/spreadsheetml/2006/main" count="222" uniqueCount="53">
  <si>
    <t>№ п/п</t>
  </si>
  <si>
    <t>Остаток стоимости на начало года</t>
  </si>
  <si>
    <t>Объем финансирования</t>
  </si>
  <si>
    <t>Всего</t>
  </si>
  <si>
    <t>1 квартал</t>
  </si>
  <si>
    <t>2 квартал</t>
  </si>
  <si>
    <t>3 квартал</t>
  </si>
  <si>
    <t>4 квартал</t>
  </si>
  <si>
    <t xml:space="preserve">План </t>
  </si>
  <si>
    <t>Факт</t>
  </si>
  <si>
    <t>Освоено (закрыто актами выполненных работ)</t>
  </si>
  <si>
    <t>За отчетный квартал</t>
  </si>
  <si>
    <t>Введено (оформлено актами ввода в эксплуатацию)</t>
  </si>
  <si>
    <t>Осталось профинансировать по результатам отчетного периода</t>
  </si>
  <si>
    <t>Процент освоения сметной стоимости на начало квартала</t>
  </si>
  <si>
    <t>ПИР</t>
  </si>
  <si>
    <t>СМР</t>
  </si>
  <si>
    <t>Оборудование и материалы</t>
  </si>
  <si>
    <t>Прочие</t>
  </si>
  <si>
    <t>Плановый объем финансирования</t>
  </si>
  <si>
    <t>Фактически профинансировано</t>
  </si>
  <si>
    <t>Отклонение</t>
  </si>
  <si>
    <t>Фактически освоено (закрыто актами выполненных работ)</t>
  </si>
  <si>
    <t xml:space="preserve">Показатели качества питьевой воды </t>
  </si>
  <si>
    <t xml:space="preserve">Показатель надежности и бесперебойности централизованных систем холодного водоснабжения (Пн), ед./км </t>
  </si>
  <si>
    <t xml:space="preserve">Показатели энергетической эффективности 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</si>
  <si>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 ( Дпс), %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</si>
  <si>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 (Дпрс), %</t>
  </si>
  <si>
    <t>Доля потерь воды в централизованных системах водоснабжения при транспортировке в общем объеме воды, поданной в водопроводную сеть (Дпв), %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</si>
  <si>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 (Урп),  кВт*ч/куб. м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</si>
  <si>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 (Утр), кВт*ч/куб. м</t>
  </si>
  <si>
    <t>План</t>
  </si>
  <si>
    <t>Наименование объекта</t>
  </si>
  <si>
    <t>Итого:</t>
  </si>
  <si>
    <t>уточнение стоимости по фактически произведенным затратам</t>
  </si>
  <si>
    <t>Генеральный директор ООО "Водоканал"</t>
  </si>
  <si>
    <t>П.Н. ЕЛИСЕЕВ</t>
  </si>
  <si>
    <t>Л.В. Федерякина</t>
  </si>
  <si>
    <t>Начальник ПЭО</t>
  </si>
  <si>
    <t xml:space="preserve">Отчет об исполнении инвестиционной программы за _4_ квартал 2017_ года, тыс. руб. </t>
  </si>
  <si>
    <t>Установка приборов учета воды на существующих артезианских скважинах в количестве 4 шт. в г. Грязи</t>
  </si>
  <si>
    <t xml:space="preserve">Отчет об освоении основных этапов работ по реализации инвестиционной программы за _4__ квартал 2017  года, тыс. руб. </t>
  </si>
  <si>
    <t>в сфере холодного водоснабжения</t>
  </si>
  <si>
    <t>в сфере водоотведения</t>
  </si>
  <si>
    <t>Замена насоса на КНС-2 на менее энергоемкий Willo FA10.84D</t>
  </si>
  <si>
    <t xml:space="preserve">Отчет о достижении плановых показателей качества, надежности и энергетической эффективности за _4__ квартал 2017_ года, тыс. руб. </t>
  </si>
  <si>
    <t xml:space="preserve">Отчет о достижении плановых показателей качества, надежности и энергетической эффективности за _4__ квартал  2017_ года, тыс. руб. 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</si>
  <si>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 (Дсвно), %</t>
  </si>
  <si>
    <t>Доля поверхностных сточных вод, не подвергающихся очистке, в общем объеме поверхностных сточных вод, принимаемых в централизованную ливневую систему водоотведения (Дпсвно), %</t>
  </si>
  <si>
    <t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(Днн), %</t>
  </si>
  <si>
    <t>Показатели качества очистки</t>
  </si>
  <si>
    <t>Удельный расход электрической энергии, потребляемой в технологическом процессе очистки сточных вод, на единицу объема очищаемых сточных вод (Урост), кВт*ч/куб. м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</si>
  <si>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 (Урп), кВт*ч/куб. 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</si>
</sst>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 style="thick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164" fontId="3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0" xfId="0" applyFont="1"/>
    <xf numFmtId="2" fontId="1" fillId="0" borderId="1" xfId="0" applyNumberFormat="1" applyFont="1" applyBorder="1"/>
    <xf numFmtId="2" fontId="6" fillId="0" borderId="1" xfId="0" applyNumberFormat="1" applyFont="1" applyBorder="1"/>
    <xf numFmtId="49" fontId="0" fillId="3" borderId="13" xfId="2" applyNumberFormat="1" applyFont="1" applyFill="1" applyBorder="1" applyAlignment="1" applyProtection="1">
      <alignment vertical="center" wrapText="1"/>
      <protection locked="0"/>
    </xf>
    <xf numFmtId="9" fontId="1" fillId="0" borderId="1" xfId="0" applyNumberFormat="1" applyFont="1" applyBorder="1"/>
    <xf numFmtId="0" fontId="0" fillId="4" borderId="0" xfId="0" applyFill="1"/>
    <xf numFmtId="1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/>
    <xf numFmtId="0" fontId="1" fillId="4" borderId="1" xfId="0" applyFont="1" applyFill="1" applyBorder="1"/>
    <xf numFmtId="0" fontId="6" fillId="4" borderId="1" xfId="0" applyFont="1" applyFill="1" applyBorder="1"/>
    <xf numFmtId="2" fontId="6" fillId="4" borderId="1" xfId="0" applyNumberFormat="1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0" xfId="0" applyFont="1" applyFill="1"/>
    <xf numFmtId="0" fontId="1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8" fillId="0" borderId="0" xfId="0" applyFont="1"/>
    <xf numFmtId="0" fontId="8" fillId="4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165" fontId="9" fillId="2" borderId="1" xfId="3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165" fontId="10" fillId="4" borderId="1" xfId="3" applyNumberFormat="1" applyFont="1" applyFill="1" applyBorder="1" applyAlignment="1">
      <alignment horizontal="left" vertical="top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4" xfId="4"/>
    <cellStyle name="Обычный 4 3" xfId="1"/>
    <cellStyle name="Обычный_Мониторинг инвестиций" xfId="2"/>
    <cellStyle name="Финансовый 2 3" xfId="3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view="pageBreakPreview" topLeftCell="A2" zoomScale="80" zoomScaleNormal="80" zoomScaleSheetLayoutView="80" workbookViewId="0">
      <selection activeCell="A2" sqref="A1:XFD1048576"/>
    </sheetView>
  </sheetViews>
  <sheetFormatPr defaultRowHeight="15" x14ac:dyDescent="0.25"/>
  <cols>
    <col min="1" max="1" width="4.28515625" customWidth="1"/>
    <col min="2" max="2" width="21.7109375" customWidth="1"/>
    <col min="3" max="3" width="13.7109375" customWidth="1"/>
    <col min="4" max="4" width="9.28515625" customWidth="1"/>
    <col min="5" max="5" width="9.5703125" style="13" customWidth="1"/>
    <col min="6" max="11" width="6.140625" style="13" customWidth="1"/>
    <col min="12" max="12" width="9.28515625" style="13" customWidth="1"/>
    <col min="13" max="13" width="10" style="13" customWidth="1"/>
    <col min="14" max="14" width="11.28515625" style="13" customWidth="1"/>
    <col min="15" max="15" width="13.42578125" style="13" customWidth="1"/>
    <col min="16" max="16" width="9.140625" style="13"/>
    <col min="17" max="17" width="14.42578125" style="13" customWidth="1"/>
    <col min="18" max="18" width="22.42578125" style="13" customWidth="1"/>
    <col min="19" max="24" width="6.140625" customWidth="1"/>
    <col min="25" max="25" width="10.85546875" customWidth="1"/>
    <col min="26" max="26" width="6.140625" customWidth="1"/>
    <col min="27" max="27" width="38.140625" customWidth="1"/>
  </cols>
  <sheetData>
    <row r="1" spans="1:27" ht="72" customHeight="1" x14ac:dyDescent="0.25"/>
    <row r="2" spans="1:27" s="65" customFormat="1" ht="26.25" customHeight="1" x14ac:dyDescent="0.25">
      <c r="A2" s="64" t="s">
        <v>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7" s="65" customFormat="1" ht="26.25" customHeight="1" x14ac:dyDescent="0.25">
      <c r="A3" s="64" t="s">
        <v>42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7" ht="26.25" customHeight="1" x14ac:dyDescent="0.25">
      <c r="A4" s="63"/>
      <c r="B4" s="63"/>
      <c r="C4" s="6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63"/>
      <c r="S4" s="24"/>
      <c r="T4" s="24"/>
      <c r="U4" s="24"/>
      <c r="V4" s="24"/>
      <c r="W4" s="24"/>
      <c r="X4" s="24"/>
      <c r="Y4" s="24"/>
      <c r="Z4" s="24"/>
    </row>
    <row r="5" spans="1:27" ht="15.75" x14ac:dyDescent="0.25">
      <c r="A5" s="35" t="s">
        <v>0</v>
      </c>
      <c r="B5" s="35" t="s">
        <v>32</v>
      </c>
      <c r="C5" s="35" t="s">
        <v>1</v>
      </c>
      <c r="D5" s="30" t="s">
        <v>2</v>
      </c>
      <c r="E5" s="30"/>
      <c r="F5" s="30"/>
      <c r="G5" s="30"/>
      <c r="H5" s="30"/>
      <c r="I5" s="30"/>
      <c r="J5" s="30"/>
      <c r="K5" s="30"/>
      <c r="L5" s="30"/>
      <c r="M5" s="30"/>
      <c r="N5" s="33" t="s">
        <v>10</v>
      </c>
      <c r="O5" s="33"/>
      <c r="P5" s="33" t="s">
        <v>12</v>
      </c>
      <c r="Q5" s="33"/>
      <c r="R5" s="42" t="s">
        <v>13</v>
      </c>
      <c r="S5" s="32" t="s">
        <v>14</v>
      </c>
      <c r="T5" s="32"/>
      <c r="U5" s="32"/>
      <c r="V5" s="32"/>
      <c r="W5" s="32"/>
      <c r="X5" s="32"/>
      <c r="Y5" s="32"/>
      <c r="Z5" s="32"/>
    </row>
    <row r="6" spans="1:27" ht="27.75" customHeight="1" x14ac:dyDescent="0.25">
      <c r="A6" s="36"/>
      <c r="B6" s="36"/>
      <c r="C6" s="36"/>
      <c r="D6" s="30" t="s">
        <v>3</v>
      </c>
      <c r="E6" s="30"/>
      <c r="F6" s="34" t="s">
        <v>4</v>
      </c>
      <c r="G6" s="34"/>
      <c r="H6" s="34" t="s">
        <v>5</v>
      </c>
      <c r="I6" s="34"/>
      <c r="J6" s="34" t="s">
        <v>6</v>
      </c>
      <c r="K6" s="34"/>
      <c r="L6" s="34" t="s">
        <v>7</v>
      </c>
      <c r="M6" s="34"/>
      <c r="N6" s="33"/>
      <c r="O6" s="33"/>
      <c r="P6" s="33"/>
      <c r="Q6" s="33"/>
      <c r="R6" s="44"/>
      <c r="S6" s="32"/>
      <c r="T6" s="32"/>
      <c r="U6" s="32"/>
      <c r="V6" s="32"/>
      <c r="W6" s="32"/>
      <c r="X6" s="32"/>
      <c r="Y6" s="32"/>
      <c r="Z6" s="32"/>
    </row>
    <row r="7" spans="1:27" ht="16.5" customHeight="1" x14ac:dyDescent="0.25">
      <c r="A7" s="36"/>
      <c r="B7" s="36"/>
      <c r="C7" s="36"/>
      <c r="D7" s="38" t="s">
        <v>8</v>
      </c>
      <c r="E7" s="40" t="s">
        <v>9</v>
      </c>
      <c r="F7" s="40" t="s">
        <v>8</v>
      </c>
      <c r="G7" s="40" t="s">
        <v>9</v>
      </c>
      <c r="H7" s="40" t="s">
        <v>8</v>
      </c>
      <c r="I7" s="40" t="s">
        <v>9</v>
      </c>
      <c r="J7" s="40" t="s">
        <v>8</v>
      </c>
      <c r="K7" s="40" t="s">
        <v>9</v>
      </c>
      <c r="L7" s="40" t="s">
        <v>8</v>
      </c>
      <c r="M7" s="40" t="s">
        <v>9</v>
      </c>
      <c r="N7" s="42" t="s">
        <v>3</v>
      </c>
      <c r="O7" s="42" t="s">
        <v>11</v>
      </c>
      <c r="P7" s="42" t="s">
        <v>3</v>
      </c>
      <c r="Q7" s="42" t="s">
        <v>11</v>
      </c>
      <c r="R7" s="44"/>
      <c r="S7" s="30" t="s">
        <v>4</v>
      </c>
      <c r="T7" s="30"/>
      <c r="U7" s="30" t="s">
        <v>5</v>
      </c>
      <c r="V7" s="30"/>
      <c r="W7" s="31" t="s">
        <v>6</v>
      </c>
      <c r="X7" s="31"/>
      <c r="Y7" s="31" t="s">
        <v>7</v>
      </c>
      <c r="Z7" s="31"/>
    </row>
    <row r="8" spans="1:27" ht="20.25" customHeight="1" x14ac:dyDescent="0.25">
      <c r="A8" s="37"/>
      <c r="B8" s="37"/>
      <c r="C8" s="37"/>
      <c r="D8" s="39"/>
      <c r="E8" s="41"/>
      <c r="F8" s="41"/>
      <c r="G8" s="41"/>
      <c r="H8" s="41"/>
      <c r="I8" s="41"/>
      <c r="J8" s="41"/>
      <c r="K8" s="41"/>
      <c r="L8" s="41"/>
      <c r="M8" s="41"/>
      <c r="N8" s="43"/>
      <c r="O8" s="43"/>
      <c r="P8" s="43"/>
      <c r="Q8" s="43"/>
      <c r="R8" s="43"/>
      <c r="S8" s="1" t="s">
        <v>8</v>
      </c>
      <c r="T8" s="1" t="s">
        <v>9</v>
      </c>
      <c r="U8" s="1" t="s">
        <v>8</v>
      </c>
      <c r="V8" s="1" t="s">
        <v>9</v>
      </c>
      <c r="W8" s="1" t="s">
        <v>8</v>
      </c>
      <c r="X8" s="1" t="s">
        <v>9</v>
      </c>
      <c r="Y8" s="1" t="s">
        <v>8</v>
      </c>
      <c r="Z8" s="1" t="s">
        <v>9</v>
      </c>
    </row>
    <row r="9" spans="1:27" ht="20.25" customHeight="1" thickBot="1" x14ac:dyDescent="0.3">
      <c r="A9" s="2">
        <v>1</v>
      </c>
      <c r="B9" s="2">
        <v>2</v>
      </c>
      <c r="C9" s="2">
        <v>3</v>
      </c>
      <c r="D9" s="2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">
        <v>19</v>
      </c>
      <c r="T9" s="1">
        <v>20</v>
      </c>
      <c r="U9" s="1">
        <v>21</v>
      </c>
      <c r="V9" s="1">
        <v>22</v>
      </c>
      <c r="W9" s="1">
        <v>23</v>
      </c>
      <c r="X9" s="1">
        <v>24</v>
      </c>
      <c r="Y9" s="1">
        <v>25</v>
      </c>
      <c r="Z9" s="1">
        <v>26</v>
      </c>
    </row>
    <row r="10" spans="1:27" ht="96" customHeight="1" thickTop="1" x14ac:dyDescent="0.25">
      <c r="A10" s="1">
        <v>1</v>
      </c>
      <c r="B10" s="62" t="s">
        <v>40</v>
      </c>
      <c r="C10" s="3">
        <v>0</v>
      </c>
      <c r="D10" s="9">
        <v>128.12200000000001</v>
      </c>
      <c r="E10" s="15">
        <v>172.03</v>
      </c>
      <c r="F10" s="16"/>
      <c r="G10" s="16"/>
      <c r="H10" s="16"/>
      <c r="I10" s="16"/>
      <c r="J10" s="16"/>
      <c r="K10" s="16"/>
      <c r="L10" s="15">
        <v>128.12</v>
      </c>
      <c r="M10" s="15">
        <v>172.03</v>
      </c>
      <c r="N10" s="15">
        <v>172.03</v>
      </c>
      <c r="O10" s="15">
        <v>172.03</v>
      </c>
      <c r="P10" s="15">
        <v>172.03</v>
      </c>
      <c r="Q10" s="15">
        <v>172.03</v>
      </c>
      <c r="R10" s="15">
        <f>D10-E10</f>
        <v>-43.907999999999987</v>
      </c>
      <c r="S10" s="3"/>
      <c r="T10" s="3"/>
      <c r="U10" s="3"/>
      <c r="V10" s="3"/>
      <c r="W10" s="3"/>
      <c r="X10" s="3"/>
      <c r="Y10" s="12">
        <f>L10/D10</f>
        <v>0.99998438987839711</v>
      </c>
      <c r="Z10" s="12">
        <f>E10/D10</f>
        <v>1.3427046096689093</v>
      </c>
      <c r="AA10" s="11" t="s">
        <v>34</v>
      </c>
    </row>
    <row r="11" spans="1:27" s="8" customFormat="1" ht="15.75" x14ac:dyDescent="0.25">
      <c r="A11" s="6">
        <v>2</v>
      </c>
      <c r="B11" s="7" t="s">
        <v>33</v>
      </c>
      <c r="C11" s="7">
        <f>SUM(C10:C10)</f>
        <v>0</v>
      </c>
      <c r="D11" s="10">
        <f>SUM(D10:D10)</f>
        <v>128.12200000000001</v>
      </c>
      <c r="E11" s="17">
        <f>SUM(E10:E10)</f>
        <v>172.03</v>
      </c>
      <c r="F11" s="17">
        <f>SUM(F10:F10)</f>
        <v>0</v>
      </c>
      <c r="G11" s="17">
        <f>SUM(G10:G10)</f>
        <v>0</v>
      </c>
      <c r="H11" s="17">
        <f>SUM(H10:H10)</f>
        <v>0</v>
      </c>
      <c r="I11" s="17">
        <f>SUM(I10:I10)</f>
        <v>0</v>
      </c>
      <c r="J11" s="17">
        <f>SUM(J10:J10)</f>
        <v>0</v>
      </c>
      <c r="K11" s="17">
        <f>SUM(K10:K10)</f>
        <v>0</v>
      </c>
      <c r="L11" s="18">
        <f>SUM(L10:L10)</f>
        <v>128.12</v>
      </c>
      <c r="M11" s="17">
        <f>SUM(M10:M10)</f>
        <v>172.03</v>
      </c>
      <c r="N11" s="17">
        <f>SUM(N10:N10)</f>
        <v>172.03</v>
      </c>
      <c r="O11" s="17">
        <f>SUM(O10:O10)</f>
        <v>172.03</v>
      </c>
      <c r="P11" s="17">
        <f>SUM(P10:P10)</f>
        <v>172.03</v>
      </c>
      <c r="Q11" s="17">
        <f>SUM(Q10:Q10)</f>
        <v>172.03</v>
      </c>
      <c r="R11" s="17">
        <f>SUM(R10:R10)</f>
        <v>-43.907999999999987</v>
      </c>
      <c r="S11" s="7">
        <f>SUM(S10:S10)</f>
        <v>0</v>
      </c>
      <c r="T11" s="7">
        <f>SUM(T10:T10)</f>
        <v>0</v>
      </c>
      <c r="U11" s="7">
        <f>SUM(U10:U10)</f>
        <v>0</v>
      </c>
      <c r="V11" s="7">
        <f>SUM(V10:V10)</f>
        <v>0</v>
      </c>
      <c r="W11" s="7">
        <f>SUM(W10:W10)</f>
        <v>0</v>
      </c>
      <c r="X11" s="7">
        <f>SUM(X10:X10)</f>
        <v>0</v>
      </c>
      <c r="Y11" s="12">
        <f t="shared" ref="Y11" si="0">L11/D11</f>
        <v>0.99998438987839711</v>
      </c>
      <c r="Z11" s="12">
        <f t="shared" ref="Z11" si="1">E11/D11</f>
        <v>1.3427046096689093</v>
      </c>
    </row>
    <row r="14" spans="1:27" s="28" customFormat="1" x14ac:dyDescent="0.25">
      <c r="B14" s="28" t="s">
        <v>35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 t="s">
        <v>36</v>
      </c>
      <c r="P14" s="29"/>
      <c r="Q14" s="29"/>
      <c r="R14" s="29"/>
    </row>
    <row r="16" spans="1:27" s="28" customFormat="1" x14ac:dyDescent="0.25">
      <c r="B16" s="28" t="s">
        <v>38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 t="s">
        <v>37</v>
      </c>
      <c r="P16" s="29"/>
      <c r="Q16" s="29"/>
      <c r="R16" s="29"/>
    </row>
  </sheetData>
  <mergeCells count="33">
    <mergeCell ref="A3:Z3"/>
    <mergeCell ref="J7:J8"/>
    <mergeCell ref="P7:P8"/>
    <mergeCell ref="Q7:Q8"/>
    <mergeCell ref="R5:R8"/>
    <mergeCell ref="K7:K8"/>
    <mergeCell ref="L7:L8"/>
    <mergeCell ref="M7:M8"/>
    <mergeCell ref="N7:N8"/>
    <mergeCell ref="O7:O8"/>
    <mergeCell ref="J6:K6"/>
    <mergeCell ref="L6:M6"/>
    <mergeCell ref="E7:E8"/>
    <mergeCell ref="F7:F8"/>
    <mergeCell ref="G7:G8"/>
    <mergeCell ref="H7:H8"/>
    <mergeCell ref="I7:I8"/>
    <mergeCell ref="A2:Z2"/>
    <mergeCell ref="S7:T7"/>
    <mergeCell ref="U7:V7"/>
    <mergeCell ref="W7:X7"/>
    <mergeCell ref="Y7:Z7"/>
    <mergeCell ref="S5:Z6"/>
    <mergeCell ref="N5:O6"/>
    <mergeCell ref="P5:Q6"/>
    <mergeCell ref="D5:M5"/>
    <mergeCell ref="D6:E6"/>
    <mergeCell ref="F6:G6"/>
    <mergeCell ref="H6:I6"/>
    <mergeCell ref="A5:A8"/>
    <mergeCell ref="B5:B8"/>
    <mergeCell ref="C5:C8"/>
    <mergeCell ref="D7:D8"/>
  </mergeCells>
  <dataValidations count="1">
    <dataValidation type="textLength" operator="lessThan" allowBlank="1" showInputMessage="1" showErrorMessage="1" errorTitle="Ошибка" error="Допускается ввод не более 900 символов!" sqref="AA10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28515625" style="13" customWidth="1"/>
    <col min="2" max="2" width="21.7109375" style="13" customWidth="1"/>
    <col min="3" max="3" width="13.7109375" style="13" customWidth="1"/>
    <col min="4" max="6" width="10.140625" style="13" customWidth="1"/>
    <col min="7" max="7" width="19.42578125" style="13" customWidth="1"/>
    <col min="8" max="11" width="10.140625" style="13" customWidth="1"/>
    <col min="12" max="12" width="19.42578125" style="13" customWidth="1"/>
    <col min="13" max="16" width="10.140625" style="13" customWidth="1"/>
    <col min="17" max="17" width="19.42578125" style="13" customWidth="1"/>
    <col min="18" max="21" width="10.140625" style="13" customWidth="1"/>
    <col min="22" max="22" width="19.42578125" style="13" customWidth="1"/>
    <col min="23" max="23" width="10.140625" style="13" customWidth="1"/>
    <col min="24" max="24" width="9.140625" style="13"/>
    <col min="25" max="25" width="21.5703125" style="13" customWidth="1"/>
    <col min="26" max="16384" width="9.140625" style="13"/>
  </cols>
  <sheetData>
    <row r="1" spans="1:26" ht="72" customHeight="1" x14ac:dyDescent="0.25"/>
    <row r="2" spans="1:26" s="68" customFormat="1" ht="26.25" customHeight="1" x14ac:dyDescent="0.25">
      <c r="A2" s="67" t="s">
        <v>41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6" s="68" customFormat="1" ht="26.25" customHeight="1" x14ac:dyDescent="0.25">
      <c r="A3" s="64" t="s">
        <v>42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26.25" customHeight="1" x14ac:dyDescent="0.25">
      <c r="A4" s="27"/>
      <c r="B4" s="27"/>
      <c r="C4" s="27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6" ht="15.75" customHeight="1" x14ac:dyDescent="0.25">
      <c r="A5" s="51" t="s">
        <v>0</v>
      </c>
      <c r="B5" s="51" t="s">
        <v>32</v>
      </c>
      <c r="C5" s="51" t="s">
        <v>1</v>
      </c>
      <c r="D5" s="45" t="s">
        <v>19</v>
      </c>
      <c r="E5" s="46"/>
      <c r="F5" s="46"/>
      <c r="G5" s="46"/>
      <c r="H5" s="47"/>
      <c r="I5" s="45" t="s">
        <v>20</v>
      </c>
      <c r="J5" s="46"/>
      <c r="K5" s="46"/>
      <c r="L5" s="46"/>
      <c r="M5" s="47"/>
      <c r="N5" s="45" t="s">
        <v>21</v>
      </c>
      <c r="O5" s="46"/>
      <c r="P5" s="46"/>
      <c r="Q5" s="46"/>
      <c r="R5" s="47"/>
      <c r="S5" s="45" t="s">
        <v>22</v>
      </c>
      <c r="T5" s="46"/>
      <c r="U5" s="46"/>
      <c r="V5" s="46"/>
      <c r="W5" s="47"/>
    </row>
    <row r="6" spans="1:26" ht="15.75" customHeight="1" x14ac:dyDescent="0.25">
      <c r="A6" s="51"/>
      <c r="B6" s="51"/>
      <c r="C6" s="51"/>
      <c r="D6" s="48"/>
      <c r="E6" s="49"/>
      <c r="F6" s="49"/>
      <c r="G6" s="49"/>
      <c r="H6" s="50"/>
      <c r="I6" s="48"/>
      <c r="J6" s="49"/>
      <c r="K6" s="49"/>
      <c r="L6" s="49"/>
      <c r="M6" s="50"/>
      <c r="N6" s="48"/>
      <c r="O6" s="49"/>
      <c r="P6" s="49"/>
      <c r="Q6" s="49"/>
      <c r="R6" s="50"/>
      <c r="S6" s="48"/>
      <c r="T6" s="49"/>
      <c r="U6" s="49"/>
      <c r="V6" s="49"/>
      <c r="W6" s="50"/>
    </row>
    <row r="7" spans="1:26" ht="31.5" customHeight="1" x14ac:dyDescent="0.25">
      <c r="A7" s="51"/>
      <c r="B7" s="51"/>
      <c r="C7" s="51"/>
      <c r="D7" s="19" t="s">
        <v>3</v>
      </c>
      <c r="E7" s="19" t="s">
        <v>15</v>
      </c>
      <c r="F7" s="19" t="s">
        <v>16</v>
      </c>
      <c r="G7" s="20" t="s">
        <v>17</v>
      </c>
      <c r="H7" s="19" t="s">
        <v>18</v>
      </c>
      <c r="I7" s="19" t="s">
        <v>3</v>
      </c>
      <c r="J7" s="19" t="s">
        <v>15</v>
      </c>
      <c r="K7" s="19" t="s">
        <v>16</v>
      </c>
      <c r="L7" s="20" t="s">
        <v>17</v>
      </c>
      <c r="M7" s="19" t="s">
        <v>18</v>
      </c>
      <c r="N7" s="19" t="s">
        <v>3</v>
      </c>
      <c r="O7" s="19" t="s">
        <v>15</v>
      </c>
      <c r="P7" s="19" t="s">
        <v>16</v>
      </c>
      <c r="Q7" s="20" t="s">
        <v>17</v>
      </c>
      <c r="R7" s="19" t="s">
        <v>18</v>
      </c>
      <c r="S7" s="19" t="s">
        <v>3</v>
      </c>
      <c r="T7" s="19" t="s">
        <v>15</v>
      </c>
      <c r="U7" s="19" t="s">
        <v>16</v>
      </c>
      <c r="V7" s="20" t="s">
        <v>17</v>
      </c>
      <c r="W7" s="19" t="s">
        <v>18</v>
      </c>
    </row>
    <row r="8" spans="1:26" ht="20.25" customHeight="1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</row>
    <row r="9" spans="1:26" ht="95.25" customHeight="1" x14ac:dyDescent="0.25">
      <c r="A9" s="19">
        <v>1</v>
      </c>
      <c r="B9" s="62" t="s">
        <v>40</v>
      </c>
      <c r="C9" s="16">
        <v>0</v>
      </c>
      <c r="D9" s="15">
        <v>128.12</v>
      </c>
      <c r="E9" s="16">
        <v>0</v>
      </c>
      <c r="F9" s="16">
        <v>46.18</v>
      </c>
      <c r="G9" s="15">
        <f>D9-F9</f>
        <v>81.94</v>
      </c>
      <c r="H9" s="16"/>
      <c r="I9" s="15">
        <v>172.03</v>
      </c>
      <c r="J9" s="16">
        <v>0</v>
      </c>
      <c r="K9" s="15">
        <f>I9-L9</f>
        <v>43.00048000000001</v>
      </c>
      <c r="L9" s="15">
        <v>129.02951999999999</v>
      </c>
      <c r="M9" s="16">
        <v>0</v>
      </c>
      <c r="N9" s="15">
        <f>D9-I9</f>
        <v>-43.91</v>
      </c>
      <c r="O9" s="15">
        <f t="shared" ref="O9:R9" si="0">E9-J9</f>
        <v>0</v>
      </c>
      <c r="P9" s="15">
        <f t="shared" si="0"/>
        <v>3.1795199999999895</v>
      </c>
      <c r="Q9" s="15">
        <f t="shared" si="0"/>
        <v>-47.089519999999993</v>
      </c>
      <c r="R9" s="15">
        <f t="shared" si="0"/>
        <v>0</v>
      </c>
      <c r="S9" s="15">
        <v>172.03</v>
      </c>
      <c r="T9" s="16">
        <v>0</v>
      </c>
      <c r="U9" s="15">
        <f>S9-V9</f>
        <v>43.001000000000005</v>
      </c>
      <c r="V9" s="15">
        <v>129.029</v>
      </c>
      <c r="W9" s="16">
        <v>0</v>
      </c>
      <c r="Y9" s="13">
        <v>31.292000000000002</v>
      </c>
    </row>
    <row r="10" spans="1:26" s="22" customFormat="1" ht="30.75" customHeight="1" x14ac:dyDescent="0.25">
      <c r="A10" s="21">
        <v>2</v>
      </c>
      <c r="B10" s="17" t="s">
        <v>33</v>
      </c>
      <c r="C10" s="17">
        <f>SUM(C9:C9)</f>
        <v>0</v>
      </c>
      <c r="D10" s="18">
        <f>SUM(D9:D9)</f>
        <v>128.12</v>
      </c>
      <c r="E10" s="17">
        <f>SUM(E9:E9)</f>
        <v>0</v>
      </c>
      <c r="F10" s="17">
        <f>SUM(F9:F9)</f>
        <v>46.18</v>
      </c>
      <c r="G10" s="17">
        <f>SUM(G9:G9)</f>
        <v>81.94</v>
      </c>
      <c r="H10" s="17">
        <f>SUM(H9:H9)</f>
        <v>0</v>
      </c>
      <c r="I10" s="17">
        <f>SUM(I9:I9)</f>
        <v>172.03</v>
      </c>
      <c r="J10" s="17">
        <f>SUM(J9:J9)</f>
        <v>0</v>
      </c>
      <c r="K10" s="17">
        <f>SUM(K9:K9)</f>
        <v>43.00048000000001</v>
      </c>
      <c r="L10" s="17">
        <f>SUM(L9:L9)</f>
        <v>129.02951999999999</v>
      </c>
      <c r="M10" s="17">
        <f>SUM(M9:M9)</f>
        <v>0</v>
      </c>
      <c r="N10" s="17">
        <f>SUM(N9:N9)</f>
        <v>-43.91</v>
      </c>
      <c r="O10" s="17">
        <f>SUM(O9:O9)</f>
        <v>0</v>
      </c>
      <c r="P10" s="17">
        <f>SUM(P9:P9)</f>
        <v>3.1795199999999895</v>
      </c>
      <c r="Q10" s="17">
        <f>SUM(Q9:Q9)</f>
        <v>-47.089519999999993</v>
      </c>
      <c r="R10" s="17">
        <f>SUM(R9:R9)</f>
        <v>0</v>
      </c>
      <c r="S10" s="17">
        <f>SUM(S9:S9)</f>
        <v>172.03</v>
      </c>
      <c r="T10" s="17">
        <f>SUM(T9:T9)</f>
        <v>0</v>
      </c>
      <c r="U10" s="17">
        <f>SUM(U9:U9)</f>
        <v>43.001000000000005</v>
      </c>
      <c r="V10" s="17">
        <f>SUM(V9:V9)</f>
        <v>129.029</v>
      </c>
      <c r="W10" s="17">
        <f>SUM(W9:W9)</f>
        <v>0</v>
      </c>
    </row>
    <row r="11" spans="1:26" x14ac:dyDescent="0.25">
      <c r="Y11" s="13">
        <f>SUM(Y9:Y10)</f>
        <v>31.292000000000002</v>
      </c>
    </row>
    <row r="13" spans="1:26" s="28" customFormat="1" x14ac:dyDescent="0.25">
      <c r="B13" s="28" t="s">
        <v>35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 t="s">
        <v>36</v>
      </c>
      <c r="P13" s="29"/>
      <c r="Q13" s="29"/>
      <c r="R13" s="29"/>
    </row>
    <row r="14" spans="1:26" customForma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26" s="28" customFormat="1" x14ac:dyDescent="0.25">
      <c r="B15" s="28" t="s">
        <v>38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 t="s">
        <v>37</v>
      </c>
      <c r="P15" s="29"/>
      <c r="Q15" s="29"/>
      <c r="R15" s="29"/>
    </row>
  </sheetData>
  <mergeCells count="9">
    <mergeCell ref="A2:W2"/>
    <mergeCell ref="D5:H6"/>
    <mergeCell ref="I5:M6"/>
    <mergeCell ref="N5:R6"/>
    <mergeCell ref="S5:W6"/>
    <mergeCell ref="A5:A7"/>
    <mergeCell ref="B5:B7"/>
    <mergeCell ref="C5:C7"/>
    <mergeCell ref="A3:Z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view="pageBreakPreview" zoomScale="60" zoomScaleNormal="70" workbookViewId="0">
      <selection activeCell="K34" sqref="K34"/>
    </sheetView>
  </sheetViews>
  <sheetFormatPr defaultRowHeight="15" x14ac:dyDescent="0.25"/>
  <cols>
    <col min="1" max="1" width="4.28515625" customWidth="1"/>
    <col min="2" max="2" width="21.7109375" customWidth="1"/>
  </cols>
  <sheetData>
    <row r="1" spans="1:26" ht="72" customHeight="1" x14ac:dyDescent="0.25"/>
    <row r="2" spans="1:26" ht="20.25" x14ac:dyDescent="0.25">
      <c r="A2" s="64" t="s">
        <v>46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20.25" x14ac:dyDescent="0.25">
      <c r="A3" s="64" t="s">
        <v>42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20.2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16.5" customHeight="1" x14ac:dyDescent="0.25">
      <c r="A5" s="35" t="s">
        <v>0</v>
      </c>
      <c r="B5" s="35" t="s">
        <v>32</v>
      </c>
      <c r="C5" s="52" t="s">
        <v>23</v>
      </c>
      <c r="D5" s="53"/>
      <c r="E5" s="53"/>
      <c r="F5" s="53"/>
      <c r="G5" s="53"/>
      <c r="H5" s="53"/>
      <c r="I5" s="53"/>
      <c r="J5" s="54"/>
      <c r="K5" s="52" t="s">
        <v>24</v>
      </c>
      <c r="L5" s="53"/>
      <c r="M5" s="53"/>
      <c r="N5" s="54"/>
      <c r="O5" s="52" t="s">
        <v>25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4"/>
    </row>
    <row r="6" spans="1:26" ht="15" hidden="1" customHeight="1" x14ac:dyDescent="0.25">
      <c r="A6" s="36"/>
      <c r="B6" s="36"/>
      <c r="C6" s="55"/>
      <c r="D6" s="56"/>
      <c r="E6" s="56"/>
      <c r="F6" s="56"/>
      <c r="G6" s="56"/>
      <c r="H6" s="56"/>
      <c r="I6" s="56"/>
      <c r="J6" s="57"/>
      <c r="K6" s="59"/>
      <c r="L6" s="60"/>
      <c r="M6" s="60"/>
      <c r="N6" s="61"/>
      <c r="O6" s="55"/>
      <c r="P6" s="56"/>
      <c r="Q6" s="56"/>
      <c r="R6" s="56"/>
      <c r="S6" s="56"/>
      <c r="T6" s="56"/>
      <c r="U6" s="56"/>
      <c r="V6" s="56"/>
      <c r="W6" s="56"/>
      <c r="X6" s="56"/>
      <c r="Y6" s="56"/>
      <c r="Z6" s="57"/>
    </row>
    <row r="7" spans="1:26" ht="162" customHeight="1" x14ac:dyDescent="0.25">
      <c r="A7" s="36"/>
      <c r="B7" s="36"/>
      <c r="C7" s="58" t="s">
        <v>26</v>
      </c>
      <c r="D7" s="58"/>
      <c r="E7" s="58"/>
      <c r="F7" s="58"/>
      <c r="G7" s="58" t="s">
        <v>27</v>
      </c>
      <c r="H7" s="58"/>
      <c r="I7" s="58"/>
      <c r="J7" s="58"/>
      <c r="K7" s="55"/>
      <c r="L7" s="56"/>
      <c r="M7" s="56"/>
      <c r="N7" s="57"/>
      <c r="O7" s="58" t="s">
        <v>28</v>
      </c>
      <c r="P7" s="58"/>
      <c r="Q7" s="58"/>
      <c r="R7" s="58"/>
      <c r="S7" s="58" t="s">
        <v>29</v>
      </c>
      <c r="T7" s="58"/>
      <c r="U7" s="58"/>
      <c r="V7" s="58"/>
      <c r="W7" s="58" t="s">
        <v>30</v>
      </c>
      <c r="X7" s="58"/>
      <c r="Y7" s="58"/>
      <c r="Z7" s="58"/>
    </row>
    <row r="8" spans="1:26" ht="15.75" customHeight="1" x14ac:dyDescent="0.25">
      <c r="A8" s="37"/>
      <c r="B8" s="37"/>
      <c r="C8" s="30" t="s">
        <v>31</v>
      </c>
      <c r="D8" s="30"/>
      <c r="E8" s="30" t="s">
        <v>9</v>
      </c>
      <c r="F8" s="30"/>
      <c r="G8" s="30" t="s">
        <v>31</v>
      </c>
      <c r="H8" s="30"/>
      <c r="I8" s="30" t="s">
        <v>9</v>
      </c>
      <c r="J8" s="30"/>
      <c r="K8" s="30" t="s">
        <v>31</v>
      </c>
      <c r="L8" s="30"/>
      <c r="M8" s="30" t="s">
        <v>9</v>
      </c>
      <c r="N8" s="30"/>
      <c r="O8" s="30" t="s">
        <v>31</v>
      </c>
      <c r="P8" s="30"/>
      <c r="Q8" s="30" t="s">
        <v>9</v>
      </c>
      <c r="R8" s="30"/>
      <c r="S8" s="30" t="s">
        <v>31</v>
      </c>
      <c r="T8" s="30"/>
      <c r="U8" s="30" t="s">
        <v>9</v>
      </c>
      <c r="V8" s="30"/>
      <c r="W8" s="30" t="s">
        <v>31</v>
      </c>
      <c r="X8" s="30"/>
      <c r="Y8" s="30" t="s">
        <v>9</v>
      </c>
      <c r="Z8" s="30"/>
    </row>
    <row r="9" spans="1:26" ht="21" customHeight="1" x14ac:dyDescent="0.25">
      <c r="A9" s="1">
        <v>1</v>
      </c>
      <c r="B9" s="4">
        <v>2</v>
      </c>
      <c r="C9" s="30">
        <v>3</v>
      </c>
      <c r="D9" s="30"/>
      <c r="E9" s="30">
        <v>4</v>
      </c>
      <c r="F9" s="30"/>
      <c r="G9" s="30">
        <v>5</v>
      </c>
      <c r="H9" s="30"/>
      <c r="I9" s="30">
        <v>6</v>
      </c>
      <c r="J9" s="30"/>
      <c r="K9" s="30">
        <v>7</v>
      </c>
      <c r="L9" s="30"/>
      <c r="M9" s="30">
        <v>8</v>
      </c>
      <c r="N9" s="30"/>
      <c r="O9" s="30">
        <v>9</v>
      </c>
      <c r="P9" s="30"/>
      <c r="Q9" s="30">
        <v>10</v>
      </c>
      <c r="R9" s="30"/>
      <c r="S9" s="30">
        <v>11</v>
      </c>
      <c r="T9" s="30"/>
      <c r="U9" s="30">
        <v>12</v>
      </c>
      <c r="V9" s="30"/>
      <c r="W9" s="30">
        <v>13</v>
      </c>
      <c r="X9" s="30"/>
      <c r="Y9" s="30">
        <v>14</v>
      </c>
      <c r="Z9" s="30"/>
    </row>
    <row r="10" spans="1:26" ht="85.5" customHeight="1" x14ac:dyDescent="0.25">
      <c r="A10" s="5">
        <v>1</v>
      </c>
      <c r="B10" s="62" t="s">
        <v>40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.75" x14ac:dyDescent="0.25">
      <c r="A11" s="6">
        <v>2</v>
      </c>
      <c r="B11" s="7" t="s">
        <v>33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4" spans="1:26" s="28" customFormat="1" x14ac:dyDescent="0.25">
      <c r="B14" s="28" t="s">
        <v>35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 t="s">
        <v>36</v>
      </c>
      <c r="P14" s="29"/>
      <c r="Q14" s="29"/>
      <c r="R14" s="29"/>
    </row>
    <row r="15" spans="1:26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26" s="28" customFormat="1" x14ac:dyDescent="0.25">
      <c r="B16" s="28" t="s">
        <v>38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 t="s">
        <v>37</v>
      </c>
      <c r="P16" s="29"/>
      <c r="Q16" s="29"/>
      <c r="R16" s="29"/>
    </row>
  </sheetData>
  <mergeCells count="60"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Y9:Z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C10:D10"/>
    <mergeCell ref="E9:F9"/>
    <mergeCell ref="E10:F10"/>
    <mergeCell ref="C9:D9"/>
    <mergeCell ref="A2:Z2"/>
    <mergeCell ref="S8:T8"/>
    <mergeCell ref="U8:V8"/>
    <mergeCell ref="W8:X8"/>
    <mergeCell ref="Y8:Z8"/>
    <mergeCell ref="G8:H8"/>
    <mergeCell ref="I8:J8"/>
    <mergeCell ref="K8:L8"/>
    <mergeCell ref="M8:N8"/>
    <mergeCell ref="O8:P8"/>
    <mergeCell ref="Q8:R8"/>
    <mergeCell ref="C8:D8"/>
    <mergeCell ref="E8:F8"/>
    <mergeCell ref="B5:B8"/>
    <mergeCell ref="A5:A8"/>
    <mergeCell ref="C5:J6"/>
    <mergeCell ref="C7:F7"/>
    <mergeCell ref="G7:J7"/>
    <mergeCell ref="O7:R7"/>
    <mergeCell ref="S7:V7"/>
    <mergeCell ref="W7:Z7"/>
    <mergeCell ref="K5:N7"/>
    <mergeCell ref="O5:Z6"/>
    <mergeCell ref="A3:Z3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view="pageBreakPreview" zoomScale="60" zoomScaleNormal="100" workbookViewId="0">
      <selection activeCell="Y10" sqref="Y10:Z11"/>
    </sheetView>
  </sheetViews>
  <sheetFormatPr defaultRowHeight="15" x14ac:dyDescent="0.25"/>
  <cols>
    <col min="1" max="1" width="4.28515625" customWidth="1"/>
    <col min="2" max="2" width="21.7109375" customWidth="1"/>
    <col min="3" max="3" width="13.7109375" customWidth="1"/>
    <col min="4" max="4" width="9.28515625" customWidth="1"/>
    <col min="5" max="5" width="9.5703125" style="13" customWidth="1"/>
    <col min="6" max="11" width="6.140625" style="13" customWidth="1"/>
    <col min="12" max="12" width="9.28515625" style="13" customWidth="1"/>
    <col min="13" max="13" width="10" style="13" customWidth="1"/>
    <col min="14" max="14" width="11.28515625" style="13" customWidth="1"/>
    <col min="15" max="15" width="13.42578125" style="13" customWidth="1"/>
    <col min="16" max="16" width="9.140625" style="13"/>
    <col min="17" max="17" width="14.42578125" style="13" customWidth="1"/>
    <col min="18" max="18" width="22.42578125" style="13" customWidth="1"/>
    <col min="19" max="24" width="6.140625" customWidth="1"/>
    <col min="25" max="25" width="10.85546875" customWidth="1"/>
    <col min="26" max="26" width="8" customWidth="1"/>
    <col min="27" max="27" width="16.42578125" customWidth="1"/>
  </cols>
  <sheetData>
    <row r="1" spans="1:27" ht="72" customHeight="1" x14ac:dyDescent="0.25"/>
    <row r="2" spans="1:27" s="65" customFormat="1" ht="26.25" customHeight="1" x14ac:dyDescent="0.25">
      <c r="A2" s="64" t="s">
        <v>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7" s="65" customFormat="1" ht="26.25" customHeight="1" x14ac:dyDescent="0.25">
      <c r="A3" s="64" t="s">
        <v>43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7" ht="26.25" customHeight="1" x14ac:dyDescent="0.25">
      <c r="A4" s="63"/>
      <c r="B4" s="63"/>
      <c r="C4" s="6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63"/>
      <c r="S4" s="24"/>
      <c r="T4" s="24"/>
      <c r="U4" s="24"/>
      <c r="V4" s="24"/>
      <c r="W4" s="24"/>
      <c r="X4" s="24"/>
      <c r="Y4" s="24"/>
      <c r="Z4" s="24"/>
    </row>
    <row r="5" spans="1:27" ht="15.75" x14ac:dyDescent="0.25">
      <c r="A5" s="35" t="s">
        <v>0</v>
      </c>
      <c r="B5" s="35" t="s">
        <v>32</v>
      </c>
      <c r="C5" s="35" t="s">
        <v>1</v>
      </c>
      <c r="D5" s="30" t="s">
        <v>2</v>
      </c>
      <c r="E5" s="30"/>
      <c r="F5" s="30"/>
      <c r="G5" s="30"/>
      <c r="H5" s="30"/>
      <c r="I5" s="30"/>
      <c r="J5" s="30"/>
      <c r="K5" s="30"/>
      <c r="L5" s="30"/>
      <c r="M5" s="30"/>
      <c r="N5" s="33" t="s">
        <v>10</v>
      </c>
      <c r="O5" s="33"/>
      <c r="P5" s="33" t="s">
        <v>12</v>
      </c>
      <c r="Q5" s="33"/>
      <c r="R5" s="42" t="s">
        <v>13</v>
      </c>
      <c r="S5" s="32" t="s">
        <v>14</v>
      </c>
      <c r="T5" s="32"/>
      <c r="U5" s="32"/>
      <c r="V5" s="32"/>
      <c r="W5" s="32"/>
      <c r="X5" s="32"/>
      <c r="Y5" s="32"/>
      <c r="Z5" s="32"/>
    </row>
    <row r="6" spans="1:27" ht="27.75" customHeight="1" x14ac:dyDescent="0.25">
      <c r="A6" s="36"/>
      <c r="B6" s="36"/>
      <c r="C6" s="36"/>
      <c r="D6" s="30" t="s">
        <v>3</v>
      </c>
      <c r="E6" s="30"/>
      <c r="F6" s="34" t="s">
        <v>4</v>
      </c>
      <c r="G6" s="34"/>
      <c r="H6" s="34" t="s">
        <v>5</v>
      </c>
      <c r="I6" s="34"/>
      <c r="J6" s="34" t="s">
        <v>6</v>
      </c>
      <c r="K6" s="34"/>
      <c r="L6" s="34" t="s">
        <v>7</v>
      </c>
      <c r="M6" s="34"/>
      <c r="N6" s="33"/>
      <c r="O6" s="33"/>
      <c r="P6" s="33"/>
      <c r="Q6" s="33"/>
      <c r="R6" s="44"/>
      <c r="S6" s="32"/>
      <c r="T6" s="32"/>
      <c r="U6" s="32"/>
      <c r="V6" s="32"/>
      <c r="W6" s="32"/>
      <c r="X6" s="32"/>
      <c r="Y6" s="32"/>
      <c r="Z6" s="32"/>
    </row>
    <row r="7" spans="1:27" ht="16.5" customHeight="1" x14ac:dyDescent="0.25">
      <c r="A7" s="36"/>
      <c r="B7" s="36"/>
      <c r="C7" s="36"/>
      <c r="D7" s="38" t="s">
        <v>8</v>
      </c>
      <c r="E7" s="40" t="s">
        <v>9</v>
      </c>
      <c r="F7" s="40" t="s">
        <v>8</v>
      </c>
      <c r="G7" s="40" t="s">
        <v>9</v>
      </c>
      <c r="H7" s="40" t="s">
        <v>8</v>
      </c>
      <c r="I7" s="40" t="s">
        <v>9</v>
      </c>
      <c r="J7" s="40" t="s">
        <v>8</v>
      </c>
      <c r="K7" s="40" t="s">
        <v>9</v>
      </c>
      <c r="L7" s="40" t="s">
        <v>8</v>
      </c>
      <c r="M7" s="40" t="s">
        <v>9</v>
      </c>
      <c r="N7" s="42" t="s">
        <v>3</v>
      </c>
      <c r="O7" s="42" t="s">
        <v>11</v>
      </c>
      <c r="P7" s="42" t="s">
        <v>3</v>
      </c>
      <c r="Q7" s="42" t="s">
        <v>11</v>
      </c>
      <c r="R7" s="44"/>
      <c r="S7" s="30" t="s">
        <v>4</v>
      </c>
      <c r="T7" s="30"/>
      <c r="U7" s="30" t="s">
        <v>5</v>
      </c>
      <c r="V7" s="30"/>
      <c r="W7" s="31" t="s">
        <v>6</v>
      </c>
      <c r="X7" s="31"/>
      <c r="Y7" s="31" t="s">
        <v>7</v>
      </c>
      <c r="Z7" s="31"/>
    </row>
    <row r="8" spans="1:27" ht="20.25" customHeight="1" x14ac:dyDescent="0.25">
      <c r="A8" s="37"/>
      <c r="B8" s="37"/>
      <c r="C8" s="37"/>
      <c r="D8" s="39"/>
      <c r="E8" s="41"/>
      <c r="F8" s="41"/>
      <c r="G8" s="41"/>
      <c r="H8" s="41"/>
      <c r="I8" s="41"/>
      <c r="J8" s="41"/>
      <c r="K8" s="41"/>
      <c r="L8" s="41"/>
      <c r="M8" s="41"/>
      <c r="N8" s="43"/>
      <c r="O8" s="43"/>
      <c r="P8" s="43"/>
      <c r="Q8" s="43"/>
      <c r="R8" s="43"/>
      <c r="S8" s="25" t="s">
        <v>8</v>
      </c>
      <c r="T8" s="25" t="s">
        <v>9</v>
      </c>
      <c r="U8" s="25" t="s">
        <v>8</v>
      </c>
      <c r="V8" s="25" t="s">
        <v>9</v>
      </c>
      <c r="W8" s="25" t="s">
        <v>8</v>
      </c>
      <c r="X8" s="25" t="s">
        <v>9</v>
      </c>
      <c r="Y8" s="25" t="s">
        <v>8</v>
      </c>
      <c r="Z8" s="25" t="s">
        <v>9</v>
      </c>
    </row>
    <row r="9" spans="1:27" ht="20.25" customHeight="1" thickBot="1" x14ac:dyDescent="0.3">
      <c r="A9" s="2">
        <v>1</v>
      </c>
      <c r="B9" s="2">
        <v>2</v>
      </c>
      <c r="C9" s="2">
        <v>3</v>
      </c>
      <c r="D9" s="2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25">
        <v>19</v>
      </c>
      <c r="T9" s="25">
        <v>20</v>
      </c>
      <c r="U9" s="25">
        <v>21</v>
      </c>
      <c r="V9" s="25">
        <v>22</v>
      </c>
      <c r="W9" s="25">
        <v>23</v>
      </c>
      <c r="X9" s="25">
        <v>24</v>
      </c>
      <c r="Y9" s="25">
        <v>25</v>
      </c>
      <c r="Z9" s="25">
        <v>26</v>
      </c>
    </row>
    <row r="10" spans="1:27" ht="96" customHeight="1" thickTop="1" x14ac:dyDescent="0.25">
      <c r="A10" s="25">
        <v>1</v>
      </c>
      <c r="B10" s="69" t="s">
        <v>44</v>
      </c>
      <c r="C10" s="3">
        <v>500</v>
      </c>
      <c r="D10" s="9">
        <v>454.76799999999997</v>
      </c>
      <c r="E10" s="15">
        <v>647.20600000000002</v>
      </c>
      <c r="F10" s="16"/>
      <c r="G10" s="16"/>
      <c r="H10" s="16"/>
      <c r="I10" s="16"/>
      <c r="J10" s="16"/>
      <c r="K10" s="16"/>
      <c r="L10" s="15">
        <v>954.77</v>
      </c>
      <c r="M10" s="15">
        <v>647.20600000000002</v>
      </c>
      <c r="N10" s="15">
        <v>647.20600000000002</v>
      </c>
      <c r="O10" s="15">
        <v>647.20600000000002</v>
      </c>
      <c r="P10" s="15">
        <v>647.26</v>
      </c>
      <c r="Q10" s="15">
        <v>647.26</v>
      </c>
      <c r="R10" s="15">
        <f>D10+C10-E10</f>
        <v>307.56200000000001</v>
      </c>
      <c r="S10" s="3"/>
      <c r="T10" s="3"/>
      <c r="U10" s="3"/>
      <c r="V10" s="3"/>
      <c r="W10" s="3"/>
      <c r="X10" s="3"/>
      <c r="Y10" s="12">
        <f>L10/(D10+C10)</f>
        <v>1.0000020947497192</v>
      </c>
      <c r="Z10" s="12">
        <f>E10/(D10+C10)</f>
        <v>0.67786729341578267</v>
      </c>
      <c r="AA10" s="11" t="s">
        <v>34</v>
      </c>
    </row>
    <row r="11" spans="1:27" s="8" customFormat="1" ht="15.75" x14ac:dyDescent="0.25">
      <c r="A11" s="6">
        <v>2</v>
      </c>
      <c r="B11" s="7" t="s">
        <v>33</v>
      </c>
      <c r="C11" s="7">
        <f>SUM(C10:C10)</f>
        <v>500</v>
      </c>
      <c r="D11" s="10">
        <f>SUM(D10:D10)</f>
        <v>454.76799999999997</v>
      </c>
      <c r="E11" s="17">
        <f>SUM(E10:E10)</f>
        <v>647.20600000000002</v>
      </c>
      <c r="F11" s="17">
        <f>SUM(F10:F10)</f>
        <v>0</v>
      </c>
      <c r="G11" s="17">
        <f>SUM(G10:G10)</f>
        <v>0</v>
      </c>
      <c r="H11" s="17">
        <f>SUM(H10:H10)</f>
        <v>0</v>
      </c>
      <c r="I11" s="17">
        <f>SUM(I10:I10)</f>
        <v>0</v>
      </c>
      <c r="J11" s="17">
        <f>SUM(J10:J10)</f>
        <v>0</v>
      </c>
      <c r="K11" s="17">
        <f>SUM(K10:K10)</f>
        <v>0</v>
      </c>
      <c r="L11" s="18">
        <f>SUM(L10:L10)</f>
        <v>954.77</v>
      </c>
      <c r="M11" s="17">
        <f>SUM(M10:M10)</f>
        <v>647.20600000000002</v>
      </c>
      <c r="N11" s="17">
        <f>SUM(N10:N10)</f>
        <v>647.20600000000002</v>
      </c>
      <c r="O11" s="17">
        <f>SUM(O10:O10)</f>
        <v>647.20600000000002</v>
      </c>
      <c r="P11" s="17">
        <f>SUM(P10:P10)</f>
        <v>647.26</v>
      </c>
      <c r="Q11" s="17">
        <f>SUM(Q10:Q10)</f>
        <v>647.26</v>
      </c>
      <c r="R11" s="17">
        <f>SUM(R10:R10)</f>
        <v>307.56200000000001</v>
      </c>
      <c r="S11" s="7">
        <f>SUM(S10:S10)</f>
        <v>0</v>
      </c>
      <c r="T11" s="7">
        <f>SUM(T10:T10)</f>
        <v>0</v>
      </c>
      <c r="U11" s="7">
        <f>SUM(U10:U10)</f>
        <v>0</v>
      </c>
      <c r="V11" s="7">
        <f>SUM(V10:V10)</f>
        <v>0</v>
      </c>
      <c r="W11" s="7">
        <f>SUM(W10:W10)</f>
        <v>0</v>
      </c>
      <c r="X11" s="7">
        <f>SUM(X10:X10)</f>
        <v>0</v>
      </c>
      <c r="Y11" s="12">
        <f>L11/(D11+C11)</f>
        <v>1.0000020947497192</v>
      </c>
      <c r="Z11" s="12">
        <f>E11/(D11+C11)</f>
        <v>0.67786729341578267</v>
      </c>
    </row>
    <row r="14" spans="1:27" s="28" customFormat="1" x14ac:dyDescent="0.25">
      <c r="B14" s="28" t="s">
        <v>35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 t="s">
        <v>36</v>
      </c>
      <c r="P14" s="29"/>
      <c r="Q14" s="29"/>
      <c r="R14" s="29"/>
    </row>
    <row r="16" spans="1:27" s="28" customFormat="1" x14ac:dyDescent="0.25">
      <c r="B16" s="28" t="s">
        <v>38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 t="s">
        <v>37</v>
      </c>
      <c r="P16" s="29"/>
      <c r="Q16" s="29"/>
      <c r="R16" s="29"/>
    </row>
  </sheetData>
  <mergeCells count="33">
    <mergeCell ref="Y7:Z7"/>
    <mergeCell ref="O7:O8"/>
    <mergeCell ref="P7:P8"/>
    <mergeCell ref="Q7:Q8"/>
    <mergeCell ref="S7:T7"/>
    <mergeCell ref="U7:V7"/>
    <mergeCell ref="W7:X7"/>
    <mergeCell ref="I7:I8"/>
    <mergeCell ref="J7:J8"/>
    <mergeCell ref="K7:K8"/>
    <mergeCell ref="L7:L8"/>
    <mergeCell ref="M7:M8"/>
    <mergeCell ref="N7:N8"/>
    <mergeCell ref="D6:E6"/>
    <mergeCell ref="F6:G6"/>
    <mergeCell ref="H6:I6"/>
    <mergeCell ref="J6:K6"/>
    <mergeCell ref="L6:M6"/>
    <mergeCell ref="D7:D8"/>
    <mergeCell ref="E7:E8"/>
    <mergeCell ref="F7:F8"/>
    <mergeCell ref="G7:G8"/>
    <mergeCell ref="H7:H8"/>
    <mergeCell ref="A2:Z2"/>
    <mergeCell ref="A3:Z3"/>
    <mergeCell ref="A5:A8"/>
    <mergeCell ref="B5:B8"/>
    <mergeCell ref="C5:C8"/>
    <mergeCell ref="D5:M5"/>
    <mergeCell ref="N5:O6"/>
    <mergeCell ref="P5:Q6"/>
    <mergeCell ref="R5:R8"/>
    <mergeCell ref="S5:Z6"/>
  </mergeCells>
  <conditionalFormatting sqref="B10">
    <cfRule type="expression" dxfId="2" priority="1" stopIfTrue="1">
      <formula>LEN(TRIM(B10))=0</formula>
    </cfRule>
  </conditionalFormatting>
  <dataValidations count="1">
    <dataValidation type="textLength" operator="lessThan" allowBlank="1" showInputMessage="1" showErrorMessage="1" errorTitle="Ошибка" error="Допускается ввод не более 900 символов!" sqref="AA10">
      <formula1>900</formula1>
    </dataValidation>
  </dataValidations>
  <pageMargins left="0.11811023622047245" right="0.11811023622047245" top="0.94488188976377963" bottom="0.74803149606299213" header="0.31496062992125984" footer="0.31496062992125984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view="pageBreakPreview" topLeftCell="D1" zoomScale="60" zoomScaleNormal="100" workbookViewId="0">
      <selection activeCell="Q10" sqref="Q10"/>
    </sheetView>
  </sheetViews>
  <sheetFormatPr defaultRowHeight="15" x14ac:dyDescent="0.25"/>
  <cols>
    <col min="1" max="1" width="4.28515625" style="13" customWidth="1"/>
    <col min="2" max="2" width="21.7109375" style="13" customWidth="1"/>
    <col min="3" max="3" width="13.7109375" style="13" customWidth="1"/>
    <col min="4" max="6" width="10.140625" style="13" customWidth="1"/>
    <col min="7" max="7" width="19.42578125" style="13" customWidth="1"/>
    <col min="8" max="11" width="10.140625" style="13" customWidth="1"/>
    <col min="12" max="12" width="19.42578125" style="13" customWidth="1"/>
    <col min="13" max="16" width="10.140625" style="13" customWidth="1"/>
    <col min="17" max="17" width="19.42578125" style="13" customWidth="1"/>
    <col min="18" max="21" width="10.140625" style="13" customWidth="1"/>
    <col min="22" max="22" width="19.42578125" style="13" customWidth="1"/>
    <col min="23" max="23" width="10.140625" style="13" customWidth="1"/>
    <col min="24" max="24" width="9.140625" style="13"/>
    <col min="25" max="25" width="21.5703125" style="13" customWidth="1"/>
    <col min="26" max="16384" width="9.140625" style="13"/>
  </cols>
  <sheetData>
    <row r="1" spans="1:26" ht="72" customHeight="1" x14ac:dyDescent="0.25"/>
    <row r="2" spans="1:26" s="68" customFormat="1" ht="26.25" customHeight="1" x14ac:dyDescent="0.25">
      <c r="A2" s="67" t="s">
        <v>41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6" s="68" customFormat="1" ht="26.25" customHeight="1" x14ac:dyDescent="0.25">
      <c r="A3" s="64" t="s">
        <v>43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26.25" customHeight="1" x14ac:dyDescent="0.25">
      <c r="A4" s="27"/>
      <c r="B4" s="27"/>
      <c r="C4" s="27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6" ht="15.75" customHeight="1" x14ac:dyDescent="0.25">
      <c r="A5" s="51" t="s">
        <v>0</v>
      </c>
      <c r="B5" s="51" t="s">
        <v>32</v>
      </c>
      <c r="C5" s="51" t="s">
        <v>1</v>
      </c>
      <c r="D5" s="45" t="s">
        <v>19</v>
      </c>
      <c r="E5" s="46"/>
      <c r="F5" s="46"/>
      <c r="G5" s="46"/>
      <c r="H5" s="47"/>
      <c r="I5" s="45" t="s">
        <v>20</v>
      </c>
      <c r="J5" s="46"/>
      <c r="K5" s="46"/>
      <c r="L5" s="46"/>
      <c r="M5" s="47"/>
      <c r="N5" s="45" t="s">
        <v>21</v>
      </c>
      <c r="O5" s="46"/>
      <c r="P5" s="46"/>
      <c r="Q5" s="46"/>
      <c r="R5" s="47"/>
      <c r="S5" s="45" t="s">
        <v>22</v>
      </c>
      <c r="T5" s="46"/>
      <c r="U5" s="46"/>
      <c r="V5" s="46"/>
      <c r="W5" s="47"/>
    </row>
    <row r="6" spans="1:26" ht="15.75" customHeight="1" x14ac:dyDescent="0.25">
      <c r="A6" s="51"/>
      <c r="B6" s="51"/>
      <c r="C6" s="51"/>
      <c r="D6" s="48"/>
      <c r="E6" s="49"/>
      <c r="F6" s="49"/>
      <c r="G6" s="49"/>
      <c r="H6" s="50"/>
      <c r="I6" s="48"/>
      <c r="J6" s="49"/>
      <c r="K6" s="49"/>
      <c r="L6" s="49"/>
      <c r="M6" s="50"/>
      <c r="N6" s="48"/>
      <c r="O6" s="49"/>
      <c r="P6" s="49"/>
      <c r="Q6" s="49"/>
      <c r="R6" s="50"/>
      <c r="S6" s="48"/>
      <c r="T6" s="49"/>
      <c r="U6" s="49"/>
      <c r="V6" s="49"/>
      <c r="W6" s="50"/>
    </row>
    <row r="7" spans="1:26" ht="31.5" customHeight="1" x14ac:dyDescent="0.25">
      <c r="A7" s="51"/>
      <c r="B7" s="51"/>
      <c r="C7" s="51"/>
      <c r="D7" s="23" t="s">
        <v>3</v>
      </c>
      <c r="E7" s="23" t="s">
        <v>15</v>
      </c>
      <c r="F7" s="23" t="s">
        <v>16</v>
      </c>
      <c r="G7" s="26" t="s">
        <v>17</v>
      </c>
      <c r="H7" s="23" t="s">
        <v>18</v>
      </c>
      <c r="I7" s="23" t="s">
        <v>3</v>
      </c>
      <c r="J7" s="23" t="s">
        <v>15</v>
      </c>
      <c r="K7" s="23" t="s">
        <v>16</v>
      </c>
      <c r="L7" s="26" t="s">
        <v>17</v>
      </c>
      <c r="M7" s="23" t="s">
        <v>18</v>
      </c>
      <c r="N7" s="23" t="s">
        <v>3</v>
      </c>
      <c r="O7" s="23" t="s">
        <v>15</v>
      </c>
      <c r="P7" s="23" t="s">
        <v>16</v>
      </c>
      <c r="Q7" s="26" t="s">
        <v>17</v>
      </c>
      <c r="R7" s="23" t="s">
        <v>18</v>
      </c>
      <c r="S7" s="23" t="s">
        <v>3</v>
      </c>
      <c r="T7" s="23" t="s">
        <v>15</v>
      </c>
      <c r="U7" s="23" t="s">
        <v>16</v>
      </c>
      <c r="V7" s="26" t="s">
        <v>17</v>
      </c>
      <c r="W7" s="23" t="s">
        <v>18</v>
      </c>
    </row>
    <row r="8" spans="1:26" ht="20.25" customHeight="1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</row>
    <row r="9" spans="1:26" ht="95.25" customHeight="1" x14ac:dyDescent="0.25">
      <c r="A9" s="23">
        <v>1</v>
      </c>
      <c r="B9" s="69" t="s">
        <v>44</v>
      </c>
      <c r="C9" s="16">
        <v>500</v>
      </c>
      <c r="D9" s="15">
        <f>'Прил 1 стоки'!D10</f>
        <v>454.76799999999997</v>
      </c>
      <c r="E9" s="16">
        <v>0</v>
      </c>
      <c r="F9" s="16">
        <v>91.2</v>
      </c>
      <c r="G9" s="15">
        <v>363.57</v>
      </c>
      <c r="H9" s="16"/>
      <c r="I9" s="15">
        <v>647.20600000000002</v>
      </c>
      <c r="J9" s="16">
        <v>0</v>
      </c>
      <c r="K9" s="15">
        <f>I9-L9</f>
        <v>80.435380000000009</v>
      </c>
      <c r="L9" s="15">
        <v>566.77062000000001</v>
      </c>
      <c r="M9" s="16">
        <v>0</v>
      </c>
      <c r="N9" s="15">
        <f>D9+C9-I9</f>
        <v>307.56200000000001</v>
      </c>
      <c r="O9" s="15">
        <f t="shared" ref="O9:R9" si="0">E9-J9</f>
        <v>0</v>
      </c>
      <c r="P9" s="15">
        <f t="shared" si="0"/>
        <v>10.764619999999994</v>
      </c>
      <c r="Q9" s="15">
        <f>G9+C9-L9</f>
        <v>296.79937999999993</v>
      </c>
      <c r="R9" s="15">
        <f t="shared" si="0"/>
        <v>0</v>
      </c>
      <c r="S9" s="15">
        <f>I9</f>
        <v>647.20600000000002</v>
      </c>
      <c r="T9" s="16">
        <v>0</v>
      </c>
      <c r="U9" s="15">
        <f>S9-V9</f>
        <v>80.435380000000009</v>
      </c>
      <c r="V9" s="15">
        <f>L9</f>
        <v>566.77062000000001</v>
      </c>
      <c r="W9" s="16">
        <v>0</v>
      </c>
      <c r="Y9" s="13">
        <v>31.292000000000002</v>
      </c>
    </row>
    <row r="10" spans="1:26" s="22" customFormat="1" ht="30.75" customHeight="1" x14ac:dyDescent="0.25">
      <c r="A10" s="21">
        <v>2</v>
      </c>
      <c r="B10" s="17" t="s">
        <v>33</v>
      </c>
      <c r="C10" s="17">
        <f>SUM(C9:C9)</f>
        <v>500</v>
      </c>
      <c r="D10" s="18">
        <f>SUM(D9:D9)</f>
        <v>454.76799999999997</v>
      </c>
      <c r="E10" s="17">
        <f>SUM(E9:E9)</f>
        <v>0</v>
      </c>
      <c r="F10" s="17">
        <f>SUM(F9:F9)</f>
        <v>91.2</v>
      </c>
      <c r="G10" s="17">
        <f>SUM(G9:G9)</f>
        <v>363.57</v>
      </c>
      <c r="H10" s="17">
        <f>SUM(H9:H9)</f>
        <v>0</v>
      </c>
      <c r="I10" s="18">
        <f>SUM(I9:I9)</f>
        <v>647.20600000000002</v>
      </c>
      <c r="J10" s="18">
        <f>SUM(J9:J9)</f>
        <v>0</v>
      </c>
      <c r="K10" s="18">
        <f>SUM(K9:K9)</f>
        <v>80.435380000000009</v>
      </c>
      <c r="L10" s="18">
        <f>SUM(L9:L9)</f>
        <v>566.77062000000001</v>
      </c>
      <c r="M10" s="18">
        <f>SUM(M9:M9)</f>
        <v>0</v>
      </c>
      <c r="N10" s="18">
        <f>SUM(N9:N9)</f>
        <v>307.56200000000001</v>
      </c>
      <c r="O10" s="18">
        <f>SUM(O9:O9)</f>
        <v>0</v>
      </c>
      <c r="P10" s="18">
        <f>SUM(P9:P9)</f>
        <v>10.764619999999994</v>
      </c>
      <c r="Q10" s="18">
        <f>SUM(Q9:Q9)</f>
        <v>296.79937999999993</v>
      </c>
      <c r="R10" s="17">
        <f>SUM(R9:R9)</f>
        <v>0</v>
      </c>
      <c r="S10" s="17">
        <f>SUM(S9:S9)</f>
        <v>647.20600000000002</v>
      </c>
      <c r="T10" s="17">
        <f>SUM(T9:T9)</f>
        <v>0</v>
      </c>
      <c r="U10" s="18">
        <f>SUM(U9:U9)</f>
        <v>80.435380000000009</v>
      </c>
      <c r="V10" s="18">
        <f>SUM(V9:V9)</f>
        <v>566.77062000000001</v>
      </c>
      <c r="W10" s="17">
        <f>SUM(W9:W9)</f>
        <v>0</v>
      </c>
    </row>
    <row r="11" spans="1:26" x14ac:dyDescent="0.25">
      <c r="Y11" s="13">
        <f>SUM(Y9:Y10)</f>
        <v>31.292000000000002</v>
      </c>
    </row>
    <row r="13" spans="1:26" s="28" customFormat="1" x14ac:dyDescent="0.25">
      <c r="B13" s="28" t="s">
        <v>35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 t="s">
        <v>36</v>
      </c>
      <c r="P13" s="29"/>
      <c r="Q13" s="29"/>
      <c r="R13" s="29"/>
    </row>
    <row r="14" spans="1:26" customForma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26" s="28" customFormat="1" x14ac:dyDescent="0.25">
      <c r="B15" s="28" t="s">
        <v>38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 t="s">
        <v>37</v>
      </c>
      <c r="P15" s="29"/>
      <c r="Q15" s="29"/>
      <c r="R15" s="29"/>
    </row>
  </sheetData>
  <mergeCells count="9">
    <mergeCell ref="A2:W2"/>
    <mergeCell ref="A3:Z3"/>
    <mergeCell ref="A5:A7"/>
    <mergeCell ref="B5:B7"/>
    <mergeCell ref="C5:C7"/>
    <mergeCell ref="D5:H6"/>
    <mergeCell ref="I5:M6"/>
    <mergeCell ref="N5:R6"/>
    <mergeCell ref="S5:W6"/>
  </mergeCells>
  <conditionalFormatting sqref="B9">
    <cfRule type="expression" dxfId="1" priority="1" stopIfTrue="1">
      <formula>LEN(TRIM(B9))=0</formula>
    </cfRule>
  </conditionalFormatting>
  <pageMargins left="0.11811023622047245" right="0.11811023622047245" top="0.74803149606299213" bottom="0.7480314960629921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view="pageBreakPreview" topLeftCell="A2" zoomScale="60" zoomScaleNormal="100" workbookViewId="0">
      <selection activeCell="G17" sqref="G17"/>
    </sheetView>
  </sheetViews>
  <sheetFormatPr defaultRowHeight="15" x14ac:dyDescent="0.25"/>
  <cols>
    <col min="1" max="1" width="4.28515625" customWidth="1"/>
    <col min="2" max="2" width="21.7109375" customWidth="1"/>
  </cols>
  <sheetData>
    <row r="1" spans="1:22" ht="72" customHeight="1" x14ac:dyDescent="0.25"/>
    <row r="2" spans="1:22" s="65" customFormat="1" ht="20.25" x14ac:dyDescent="0.25">
      <c r="A2" s="64" t="s">
        <v>45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0.25" x14ac:dyDescent="0.25">
      <c r="A3" s="64" t="s">
        <v>43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20.2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2" ht="16.5" customHeight="1" x14ac:dyDescent="0.25">
      <c r="A5" s="35" t="s">
        <v>0</v>
      </c>
      <c r="B5" s="35" t="s">
        <v>32</v>
      </c>
      <c r="C5" s="52" t="s">
        <v>50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O5" s="53"/>
      <c r="P5" s="53"/>
      <c r="Q5" s="53"/>
      <c r="R5" s="53"/>
      <c r="S5" s="53"/>
      <c r="T5" s="53"/>
      <c r="U5" s="53"/>
      <c r="V5" s="54"/>
    </row>
    <row r="6" spans="1:22" ht="15" hidden="1" customHeight="1" x14ac:dyDescent="0.25">
      <c r="A6" s="36"/>
      <c r="B6" s="36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  <c r="O6" s="56"/>
      <c r="P6" s="56"/>
      <c r="Q6" s="56"/>
      <c r="R6" s="56"/>
      <c r="S6" s="56"/>
      <c r="T6" s="56"/>
      <c r="U6" s="56"/>
      <c r="V6" s="57"/>
    </row>
    <row r="7" spans="1:22" ht="162" customHeight="1" x14ac:dyDescent="0.25">
      <c r="A7" s="36"/>
      <c r="B7" s="36"/>
      <c r="C7" s="58" t="s">
        <v>47</v>
      </c>
      <c r="D7" s="58"/>
      <c r="E7" s="58"/>
      <c r="F7" s="58"/>
      <c r="G7" s="58" t="s">
        <v>48</v>
      </c>
      <c r="H7" s="58"/>
      <c r="I7" s="58"/>
      <c r="J7" s="58"/>
      <c r="K7" s="70" t="s">
        <v>49</v>
      </c>
      <c r="L7" s="71"/>
      <c r="M7" s="71"/>
      <c r="N7" s="72"/>
      <c r="O7" s="58" t="s">
        <v>51</v>
      </c>
      <c r="P7" s="58"/>
      <c r="Q7" s="58"/>
      <c r="R7" s="58"/>
      <c r="S7" s="58" t="s">
        <v>52</v>
      </c>
      <c r="T7" s="58"/>
      <c r="U7" s="58"/>
      <c r="V7" s="58"/>
    </row>
    <row r="8" spans="1:22" ht="15.75" customHeight="1" x14ac:dyDescent="0.25">
      <c r="A8" s="37"/>
      <c r="B8" s="37"/>
      <c r="C8" s="30" t="s">
        <v>31</v>
      </c>
      <c r="D8" s="30"/>
      <c r="E8" s="30" t="s">
        <v>9</v>
      </c>
      <c r="F8" s="30"/>
      <c r="G8" s="30" t="s">
        <v>31</v>
      </c>
      <c r="H8" s="30"/>
      <c r="I8" s="30" t="s">
        <v>9</v>
      </c>
      <c r="J8" s="30"/>
      <c r="K8" s="30" t="s">
        <v>31</v>
      </c>
      <c r="L8" s="30"/>
      <c r="M8" s="30" t="s">
        <v>9</v>
      </c>
      <c r="N8" s="30"/>
      <c r="O8" s="30" t="s">
        <v>31</v>
      </c>
      <c r="P8" s="30"/>
      <c r="Q8" s="30" t="s">
        <v>9</v>
      </c>
      <c r="R8" s="30"/>
      <c r="S8" s="30" t="s">
        <v>31</v>
      </c>
      <c r="T8" s="30"/>
      <c r="U8" s="30" t="s">
        <v>9</v>
      </c>
      <c r="V8" s="30"/>
    </row>
    <row r="9" spans="1:22" ht="21" customHeight="1" x14ac:dyDescent="0.25">
      <c r="A9" s="25">
        <v>1</v>
      </c>
      <c r="B9" s="4">
        <v>2</v>
      </c>
      <c r="C9" s="30">
        <v>3</v>
      </c>
      <c r="D9" s="30"/>
      <c r="E9" s="30">
        <v>4</v>
      </c>
      <c r="F9" s="30"/>
      <c r="G9" s="30">
        <v>5</v>
      </c>
      <c r="H9" s="30"/>
      <c r="I9" s="30">
        <v>6</v>
      </c>
      <c r="J9" s="30"/>
      <c r="K9" s="30">
        <v>7</v>
      </c>
      <c r="L9" s="30"/>
      <c r="M9" s="30">
        <v>8</v>
      </c>
      <c r="N9" s="30"/>
      <c r="O9" s="30">
        <v>11</v>
      </c>
      <c r="P9" s="30"/>
      <c r="Q9" s="30">
        <v>12</v>
      </c>
      <c r="R9" s="30"/>
      <c r="S9" s="30">
        <v>13</v>
      </c>
      <c r="T9" s="30"/>
      <c r="U9" s="30">
        <v>14</v>
      </c>
      <c r="V9" s="30"/>
    </row>
    <row r="10" spans="1:22" ht="85.5" customHeight="1" x14ac:dyDescent="0.25">
      <c r="A10" s="25">
        <v>1</v>
      </c>
      <c r="B10" s="69" t="s">
        <v>44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>
        <v>0.46100000000000002</v>
      </c>
      <c r="T10" s="30"/>
      <c r="U10" s="30">
        <v>0.46100000000000002</v>
      </c>
      <c r="V10" s="30"/>
    </row>
    <row r="11" spans="1:22" ht="15.75" x14ac:dyDescent="0.25">
      <c r="A11" s="6">
        <v>2</v>
      </c>
      <c r="B11" s="7" t="s">
        <v>33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>
        <v>0.46100000000000002</v>
      </c>
      <c r="T11" s="30"/>
      <c r="U11" s="30">
        <v>0.46100000000000002</v>
      </c>
      <c r="V11" s="30"/>
    </row>
    <row r="14" spans="1:22" s="28" customFormat="1" x14ac:dyDescent="0.25">
      <c r="B14" s="28" t="s">
        <v>35</v>
      </c>
      <c r="E14" s="29"/>
      <c r="F14" s="29"/>
      <c r="G14" s="29"/>
      <c r="H14" s="29"/>
      <c r="I14" s="29"/>
      <c r="J14" s="29"/>
      <c r="K14" s="29"/>
      <c r="L14" s="29"/>
      <c r="M14" s="29" t="s">
        <v>36</v>
      </c>
      <c r="N14" s="29"/>
    </row>
    <row r="15" spans="1:22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22" s="28" customFormat="1" x14ac:dyDescent="0.25">
      <c r="B16" s="28" t="s">
        <v>38</v>
      </c>
      <c r="E16" s="29"/>
      <c r="F16" s="29"/>
      <c r="G16" s="29"/>
      <c r="H16" s="29"/>
      <c r="I16" s="29"/>
      <c r="J16" s="29"/>
      <c r="K16" s="29"/>
      <c r="L16" s="29"/>
      <c r="M16" s="29" t="s">
        <v>37</v>
      </c>
      <c r="N16" s="29"/>
    </row>
  </sheetData>
  <mergeCells count="51">
    <mergeCell ref="K7:N7"/>
    <mergeCell ref="C5:N6"/>
    <mergeCell ref="O11:P11"/>
    <mergeCell ref="Q11:R11"/>
    <mergeCell ref="S11:T11"/>
    <mergeCell ref="U11:V11"/>
    <mergeCell ref="C11:D11"/>
    <mergeCell ref="E11:F11"/>
    <mergeCell ref="G11:H11"/>
    <mergeCell ref="I11:J11"/>
    <mergeCell ref="K11:L11"/>
    <mergeCell ref="M11:N11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M10:N10"/>
    <mergeCell ref="O9:P9"/>
    <mergeCell ref="Q9:R9"/>
    <mergeCell ref="S9:T9"/>
    <mergeCell ref="U9:V9"/>
    <mergeCell ref="O8:P8"/>
    <mergeCell ref="Q8:R8"/>
    <mergeCell ref="S8:T8"/>
    <mergeCell ref="U8:V8"/>
    <mergeCell ref="C9:D9"/>
    <mergeCell ref="E9:F9"/>
    <mergeCell ref="G9:H9"/>
    <mergeCell ref="I9:J9"/>
    <mergeCell ref="K9:L9"/>
    <mergeCell ref="M9:N9"/>
    <mergeCell ref="O7:R7"/>
    <mergeCell ref="S7:V7"/>
    <mergeCell ref="C8:D8"/>
    <mergeCell ref="E8:F8"/>
    <mergeCell ref="G8:H8"/>
    <mergeCell ref="I8:J8"/>
    <mergeCell ref="K8:L8"/>
    <mergeCell ref="M8:N8"/>
    <mergeCell ref="A2:V2"/>
    <mergeCell ref="A3:V3"/>
    <mergeCell ref="A5:A8"/>
    <mergeCell ref="B5:B8"/>
    <mergeCell ref="O5:V6"/>
    <mergeCell ref="C7:F7"/>
    <mergeCell ref="G7:J7"/>
  </mergeCells>
  <conditionalFormatting sqref="B10">
    <cfRule type="expression" dxfId="0" priority="1" stopIfTrue="1">
      <formula>LEN(TRIM(B10))=0</formula>
    </cfRule>
  </conditionalFormatting>
  <pageMargins left="0.11811023622047245" right="0.11811023622047245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 1 стоки</vt:lpstr>
      <vt:lpstr>Прил 2 стоки</vt:lpstr>
      <vt:lpstr>Прил 3 стоки</vt:lpstr>
      <vt:lpstr>'Прил 2 стоки'!Область_печати</vt:lpstr>
      <vt:lpstr>'Приложение 1'!Область_печати</vt:lpstr>
      <vt:lpstr>'Приложение 2'!Область_печати</vt:lpstr>
      <vt:lpstr>'Приложение 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2018-04-02T08:31:04Z</dcterms:modified>
</cp:coreProperties>
</file>